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000" windowHeight="9510"/>
  </bookViews>
  <sheets>
    <sheet name="ATIVO" sheetId="1" r:id="rId1"/>
    <sheet name="PASSIVO" sheetId="2" r:id="rId2"/>
    <sheet name="D.R.E." sheetId="3" r:id="rId3"/>
  </sheets>
  <externalReferences>
    <externalReference r:id="rId4"/>
  </externalReferences>
  <definedNames>
    <definedName name="_xlnm.Print_Area" localSheetId="0">ATIVO!$A$1:$F$42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/>
  <c r="C13"/>
  <c r="C22"/>
  <c r="C28" s="1"/>
  <c r="C30" s="1"/>
  <c r="C24"/>
  <c r="E21" i="1"/>
  <c r="E20" s="1"/>
  <c r="C21"/>
  <c r="E9" i="2"/>
  <c r="C9"/>
  <c r="C26"/>
  <c r="C20"/>
  <c r="E20"/>
  <c r="C20" i="1"/>
  <c r="E25" i="3" l="1"/>
  <c r="E24" s="1"/>
  <c r="E15"/>
  <c r="E13"/>
  <c r="E22" s="1"/>
  <c r="E7"/>
  <c r="C7"/>
  <c r="E26" i="2"/>
  <c r="E7"/>
  <c r="C7"/>
  <c r="E31" i="1"/>
  <c r="C31"/>
  <c r="E27"/>
  <c r="C27"/>
  <c r="C9"/>
  <c r="C35" s="1"/>
  <c r="E9"/>
  <c r="E28" i="3" l="1"/>
  <c r="E30" s="1"/>
  <c r="E35" i="1"/>
  <c r="E32" i="2"/>
  <c r="C32" l="1"/>
</calcChain>
</file>

<file path=xl/sharedStrings.xml><?xml version="1.0" encoding="utf-8"?>
<sst xmlns="http://schemas.openxmlformats.org/spreadsheetml/2006/main" count="83" uniqueCount="60">
  <si>
    <t>INFORMÁTICA DE MUNICÍPIOS ASSOCIADOS S.A. - IMA</t>
  </si>
  <si>
    <t>DEMONSTRAÇÕES DE RESULTADOS DOS EXERCÍCIOS FINDOS EM 31 DE DEZEMBRO DE 2016 E 2015</t>
  </si>
  <si>
    <t>(Em reais)</t>
  </si>
  <si>
    <t>Receita líquida dos serviços</t>
  </si>
  <si>
    <t>Custos dos serviços prestados</t>
  </si>
  <si>
    <t>Lucro bruto</t>
  </si>
  <si>
    <t>Outras receitas (despesas) operacionais</t>
  </si>
  <si>
    <t>Administrativas</t>
  </si>
  <si>
    <t>Reversão de Provisões</t>
  </si>
  <si>
    <t>Provisão de Contingências</t>
  </si>
  <si>
    <t>Outras Receitas (Despesas)</t>
  </si>
  <si>
    <t>Despesas tributárias</t>
  </si>
  <si>
    <t>Resultado operacional antes do resultado financeiro</t>
  </si>
  <si>
    <t>Resultado líquido das receitas (despesas) financeiras</t>
  </si>
  <si>
    <t>Receitas Financeiras</t>
  </si>
  <si>
    <t>Despesas Financeiras</t>
  </si>
  <si>
    <t>Lucro (prejuízo) operacional antes dos tributos</t>
  </si>
  <si>
    <t>Lucro (prejuízo) líquido do exercício</t>
  </si>
  <si>
    <t>Lucro (prejuízo) líquido por ação</t>
  </si>
  <si>
    <t>BALANÇOS PATRIMONIAIS EXERCÍCIOS FINDOS EM 31 DE DEZEMBRO DE 2016 E 2015</t>
  </si>
  <si>
    <t>ATIVO</t>
  </si>
  <si>
    <t>CIRCULANTE</t>
  </si>
  <si>
    <t>Caixa e equivalentes de caixa</t>
  </si>
  <si>
    <t>Contas a receber de clientes</t>
  </si>
  <si>
    <t>(-) Provisão créditos de liquidação duvidosa</t>
  </si>
  <si>
    <t>Adiantamentos</t>
  </si>
  <si>
    <t>Estoques</t>
  </si>
  <si>
    <t>Tributos a recuperar</t>
  </si>
  <si>
    <t>Direitos de terceiros</t>
  </si>
  <si>
    <t>Acordo IMA - PMC</t>
  </si>
  <si>
    <t>Despesas antecipadas</t>
  </si>
  <si>
    <t>NÃO CIRCULANTE</t>
  </si>
  <si>
    <t>Realizável a longo prazo</t>
  </si>
  <si>
    <t>Depósitos judiciais</t>
  </si>
  <si>
    <t>Imobilizado</t>
  </si>
  <si>
    <t>(-) Depreciação Acumulada</t>
  </si>
  <si>
    <t>Intangível</t>
  </si>
  <si>
    <t>(-) Amortização Acumulada</t>
  </si>
  <si>
    <t>ATIVO TOTAL</t>
  </si>
  <si>
    <t>PASSIVO</t>
  </si>
  <si>
    <t>Fornecedores</t>
  </si>
  <si>
    <t>Salários e obrigações sociais</t>
  </si>
  <si>
    <t>Obrigações sociais - parcelamentos</t>
  </si>
  <si>
    <t>Obrigações tributárias</t>
  </si>
  <si>
    <t>Obrigações tributárias - parcelamentos</t>
  </si>
  <si>
    <t>Outras obrigações</t>
  </si>
  <si>
    <t>Dividendos e participações</t>
  </si>
  <si>
    <t>Impostos e contribuições diferidos</t>
  </si>
  <si>
    <t>Provisão para contingências</t>
  </si>
  <si>
    <t>Tributos diferidos</t>
  </si>
  <si>
    <t>PATRIMÔNIO LÍQUIDO</t>
  </si>
  <si>
    <t>Capital social</t>
  </si>
  <si>
    <t>Reserva legal</t>
  </si>
  <si>
    <t>Lucro/Prejuízos acumulados</t>
  </si>
  <si>
    <t>Ajuste de exercícios anteriores</t>
  </si>
  <si>
    <t>PASSIVO E PATRIMÔNIO LÍQUIDO TOTAL</t>
  </si>
  <si>
    <t>ANA MARIA CARDOSO DE OLIVEIRA MORAES</t>
  </si>
  <si>
    <t>CONTADORA - CRC 1SP248339/O-1</t>
  </si>
  <si>
    <t>DIRETOR PRESIDENTE</t>
  </si>
  <si>
    <t>FERNANDO EDUARDO MONTEIRO DE CARVALHO GARNERO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</si>
</sst>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0_);_(* \(#,##0.000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left" vertical="center" indent="20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justify" wrapText="1"/>
    </xf>
    <xf numFmtId="0" fontId="4" fillId="0" borderId="1" xfId="1" quotePrefix="1" applyNumberFormat="1" applyFont="1" applyBorder="1" applyAlignment="1">
      <alignment horizontal="right" wrapText="1"/>
    </xf>
    <xf numFmtId="0" fontId="7" fillId="0" borderId="1" xfId="0" applyNumberFormat="1" applyFont="1" applyBorder="1" applyAlignment="1">
      <alignment horizontal="right" wrapText="1"/>
    </xf>
    <xf numFmtId="0" fontId="4" fillId="0" borderId="0" xfId="1" quotePrefix="1" applyNumberFormat="1" applyFont="1" applyBorder="1" applyAlignment="1">
      <alignment horizontal="right" wrapText="1"/>
    </xf>
    <xf numFmtId="0" fontId="7" fillId="0" borderId="0" xfId="0" applyNumberFormat="1" applyFont="1" applyBorder="1" applyAlignment="1">
      <alignment horizontal="right" wrapText="1"/>
    </xf>
    <xf numFmtId="165" fontId="4" fillId="0" borderId="0" xfId="1" applyNumberFormat="1" applyFont="1" applyBorder="1" applyAlignment="1">
      <alignment vertical="center" wrapText="1"/>
    </xf>
    <xf numFmtId="165" fontId="4" fillId="2" borderId="0" xfId="1" applyNumberFormat="1" applyFont="1" applyFill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3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3"/>
    </xf>
    <xf numFmtId="165" fontId="6" fillId="2" borderId="0" xfId="1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/>
    </xf>
    <xf numFmtId="165" fontId="4" fillId="2" borderId="0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6" fillId="2" borderId="0" xfId="1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wrapText="1"/>
    </xf>
    <xf numFmtId="165" fontId="6" fillId="0" borderId="0" xfId="1" applyNumberFormat="1" applyFont="1" applyAlignment="1">
      <alignment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6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/>
    <xf numFmtId="0" fontId="4" fillId="0" borderId="2" xfId="0" applyFont="1" applyBorder="1" applyAlignment="1">
      <alignment horizontal="left" vertical="center" wrapText="1"/>
    </xf>
    <xf numFmtId="165" fontId="4" fillId="0" borderId="2" xfId="1" applyNumberFormat="1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6" fontId="0" fillId="0" borderId="0" xfId="1" applyNumberFormat="1" applyFont="1"/>
    <xf numFmtId="0" fontId="0" fillId="0" borderId="0" xfId="0" applyNumberFormat="1" applyFont="1" applyAlignment="1"/>
    <xf numFmtId="0" fontId="4" fillId="0" borderId="0" xfId="0" applyFont="1" applyBorder="1" applyAlignment="1"/>
    <xf numFmtId="0" fontId="7" fillId="0" borderId="0" xfId="0" applyFont="1" applyBorder="1" applyAlignment="1">
      <alignment horizontal="justify" wrapText="1"/>
    </xf>
    <xf numFmtId="0" fontId="0" fillId="0" borderId="0" xfId="0" applyNumberFormat="1" applyFont="1" applyBorder="1" applyAlignment="1"/>
    <xf numFmtId="0" fontId="4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indent="3"/>
    </xf>
    <xf numFmtId="165" fontId="4" fillId="2" borderId="0" xfId="1" applyNumberFormat="1" applyFont="1" applyFill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0" fillId="0" borderId="0" xfId="0" applyFill="1" applyAlignment="1">
      <alignment horizontal="left" indent="2"/>
    </xf>
    <xf numFmtId="165" fontId="0" fillId="0" borderId="0" xfId="1" applyNumberFormat="1" applyFont="1" applyFill="1"/>
    <xf numFmtId="0" fontId="6" fillId="0" borderId="0" xfId="0" applyFont="1" applyFill="1" applyBorder="1" applyAlignment="1">
      <alignment horizontal="left" vertical="center" wrapText="1" indent="2"/>
    </xf>
    <xf numFmtId="165" fontId="6" fillId="0" borderId="0" xfId="1" applyNumberFormat="1" applyFont="1" applyBorder="1" applyAlignment="1">
      <alignment vertical="center" wrapText="1"/>
    </xf>
    <xf numFmtId="165" fontId="6" fillId="0" borderId="0" xfId="1" applyNumberFormat="1" applyFont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165" fontId="2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</cellXfs>
  <cellStyles count="3">
    <cellStyle name="Normal" xfId="0" builtinId="0"/>
    <cellStyle name="Separador de milhares" xfId="1" builtinId="3"/>
    <cellStyle name="Separador de milhare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142875</xdr:rowOff>
    </xdr:from>
    <xdr:to>
      <xdr:col>1</xdr:col>
      <xdr:colOff>1266825</xdr:colOff>
      <xdr:row>3</xdr:row>
      <xdr:rowOff>171450</xdr:rowOff>
    </xdr:to>
    <xdr:pic>
      <xdr:nvPicPr>
        <xdr:cNvPr id="3" name="Imagem 2" descr="NOVO ima_logo.png">
          <a:extLst>
            <a:ext uri="{FF2B5EF4-FFF2-40B4-BE49-F238E27FC236}">
              <a16:creationId xmlns:a16="http://schemas.microsoft.com/office/drawing/2014/main" xmlns="" id="{9A88FE42-57BA-4E4D-A5C0-0D4430321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142875"/>
          <a:ext cx="1200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1228725</xdr:colOff>
      <xdr:row>3</xdr:row>
      <xdr:rowOff>171450</xdr:rowOff>
    </xdr:to>
    <xdr:pic>
      <xdr:nvPicPr>
        <xdr:cNvPr id="2" name="Imagem 1" descr="NOVO ima_logo.png">
          <a:extLst>
            <a:ext uri="{FF2B5EF4-FFF2-40B4-BE49-F238E27FC236}">
              <a16:creationId xmlns:a16="http://schemas.microsoft.com/office/drawing/2014/main" xmlns="" id="{1B5D44AE-8375-445A-9AE2-2FE980442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142875"/>
          <a:ext cx="1200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152400</xdr:rowOff>
    </xdr:from>
    <xdr:to>
      <xdr:col>1</xdr:col>
      <xdr:colOff>1238250</xdr:colOff>
      <xdr:row>3</xdr:row>
      <xdr:rowOff>180975</xdr:rowOff>
    </xdr:to>
    <xdr:pic>
      <xdr:nvPicPr>
        <xdr:cNvPr id="2" name="Imagem 1" descr="NOVO ima_logo.png">
          <a:extLst>
            <a:ext uri="{FF2B5EF4-FFF2-40B4-BE49-F238E27FC236}">
              <a16:creationId xmlns:a16="http://schemas.microsoft.com/office/drawing/2014/main" xmlns="" id="{B8917F27-586C-471E-BC7A-DDE889754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152400"/>
          <a:ext cx="1200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&#231;o%20DRE%20DMPL%20DFC%20e%20NE%20%20v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 2016"/>
      <sheetName val="Ativo"/>
      <sheetName val="Passivo"/>
      <sheetName val="DRE"/>
      <sheetName val="DMPL"/>
      <sheetName val="DLPA"/>
      <sheetName val="DFC"/>
      <sheetName val="NE_4_Cx.equiv"/>
      <sheetName val="NE_5_Clientes"/>
      <sheetName val="NE_5.1_Clientes 1"/>
      <sheetName val="NE_5.2_Clientes"/>
      <sheetName val="NE_6_ Tributos a recuperar"/>
      <sheetName val="NE_7_Partes relacionadas"/>
      <sheetName val="NE_8_Imobilizado"/>
      <sheetName val="NE_9_Intangível"/>
      <sheetName val="NE_10_Fornecedores"/>
      <sheetName val="NE_11_Salários e obrigações"/>
      <sheetName val="NE_12_Obrigações tributárias"/>
      <sheetName val="NE_13_Parcelamentos"/>
      <sheetName val="NE_14_Imp.Contr.Diferidos"/>
      <sheetName val="NE_15_Dep.Jud.Contigências"/>
      <sheetName val="NE_16_Capital"/>
      <sheetName val="NE_17_Aj.exerc.ant"/>
      <sheetName val="NE_18_Receita bruta"/>
      <sheetName val="NE_19_Res_financ"/>
    </sheetNames>
    <sheetDataSet>
      <sheetData sheetId="0"/>
      <sheetData sheetId="1">
        <row r="6">
          <cell r="D6">
            <v>2016</v>
          </cell>
          <cell r="F6">
            <v>2015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42"/>
  <sheetViews>
    <sheetView showGridLines="0" tabSelected="1" zoomScaleNormal="100" workbookViewId="0">
      <selection activeCell="B3" sqref="B3"/>
    </sheetView>
  </sheetViews>
  <sheetFormatPr defaultRowHeight="15"/>
  <cols>
    <col min="2" max="2" width="50.7109375" customWidth="1"/>
    <col min="3" max="3" width="15.7109375" customWidth="1"/>
    <col min="4" max="4" width="6.7109375" customWidth="1"/>
    <col min="5" max="5" width="15.7109375" customWidth="1"/>
  </cols>
  <sheetData>
    <row r="3" spans="2:6" ht="18.75">
      <c r="B3" s="1" t="s">
        <v>0</v>
      </c>
    </row>
    <row r="5" spans="2:6" ht="18.75">
      <c r="B5" s="2" t="s">
        <v>19</v>
      </c>
      <c r="C5" s="3"/>
      <c r="D5" s="3"/>
      <c r="E5" s="3"/>
      <c r="F5" s="3"/>
    </row>
    <row r="6" spans="2:6">
      <c r="B6" s="4" t="s">
        <v>2</v>
      </c>
      <c r="C6" s="4"/>
      <c r="D6" s="4"/>
      <c r="E6" s="4"/>
      <c r="F6" s="4"/>
    </row>
    <row r="7" spans="2:6">
      <c r="B7" s="5"/>
      <c r="C7" s="6">
        <v>2016</v>
      </c>
      <c r="D7" s="7"/>
      <c r="E7" s="6">
        <v>2015</v>
      </c>
      <c r="F7" s="36"/>
    </row>
    <row r="8" spans="2:6">
      <c r="B8" s="37" t="s">
        <v>20</v>
      </c>
      <c r="C8" s="38"/>
      <c r="D8" s="38"/>
      <c r="E8" s="39"/>
      <c r="F8" s="36"/>
    </row>
    <row r="9" spans="2:6">
      <c r="B9" s="40" t="s">
        <v>21</v>
      </c>
      <c r="C9" s="10">
        <f>SUM(C10:C18)</f>
        <v>15994175</v>
      </c>
      <c r="D9" s="13"/>
      <c r="E9" s="10">
        <f>SUM(E10:E18)</f>
        <v>14740607</v>
      </c>
      <c r="F9" s="29"/>
    </row>
    <row r="10" spans="2:6">
      <c r="B10" s="16" t="s">
        <v>22</v>
      </c>
      <c r="C10" s="17">
        <v>2169365</v>
      </c>
      <c r="D10" s="41"/>
      <c r="E10" s="17">
        <v>132831</v>
      </c>
      <c r="F10" s="17"/>
    </row>
    <row r="11" spans="2:6">
      <c r="B11" s="16" t="s">
        <v>23</v>
      </c>
      <c r="C11" s="17">
        <v>12508910</v>
      </c>
      <c r="D11" s="13"/>
      <c r="E11" s="17">
        <v>11646445</v>
      </c>
      <c r="F11" s="17"/>
    </row>
    <row r="12" spans="2:6">
      <c r="B12" s="16" t="s">
        <v>24</v>
      </c>
      <c r="C12" s="17">
        <v>-1853231</v>
      </c>
      <c r="D12" s="13"/>
      <c r="E12" s="17">
        <v>0</v>
      </c>
      <c r="F12" s="17"/>
    </row>
    <row r="13" spans="2:6">
      <c r="B13" s="16" t="s">
        <v>25</v>
      </c>
      <c r="C13" s="17">
        <v>101098</v>
      </c>
      <c r="D13" s="13"/>
      <c r="E13" s="17">
        <v>67387</v>
      </c>
      <c r="F13" s="17"/>
    </row>
    <row r="14" spans="2:6">
      <c r="B14" s="16" t="s">
        <v>26</v>
      </c>
      <c r="C14" s="17">
        <v>54140</v>
      </c>
      <c r="D14" s="13"/>
      <c r="E14" s="17">
        <v>81317</v>
      </c>
      <c r="F14" s="17"/>
    </row>
    <row r="15" spans="2:6">
      <c r="B15" s="16" t="s">
        <v>27</v>
      </c>
      <c r="C15" s="17">
        <v>2996811</v>
      </c>
      <c r="D15" s="13"/>
      <c r="E15" s="17">
        <v>1362808</v>
      </c>
      <c r="F15" s="17"/>
    </row>
    <row r="16" spans="2:6">
      <c r="B16" s="42" t="s">
        <v>28</v>
      </c>
      <c r="C16" s="17">
        <v>900</v>
      </c>
      <c r="D16" s="13"/>
      <c r="E16" s="17">
        <v>1050</v>
      </c>
      <c r="F16" s="17"/>
    </row>
    <row r="17" spans="2:6">
      <c r="B17" s="16" t="s">
        <v>29</v>
      </c>
      <c r="C17" s="17">
        <v>0</v>
      </c>
      <c r="D17" s="13"/>
      <c r="E17" s="17">
        <v>1438092</v>
      </c>
      <c r="F17" s="17"/>
    </row>
    <row r="18" spans="2:6">
      <c r="B18" s="16" t="s">
        <v>30</v>
      </c>
      <c r="C18" s="17">
        <v>16182</v>
      </c>
      <c r="D18" s="13"/>
      <c r="E18" s="17">
        <v>10677</v>
      </c>
      <c r="F18" s="17"/>
    </row>
    <row r="19" spans="2:6">
      <c r="B19" s="16"/>
      <c r="C19" s="43"/>
      <c r="D19" s="13"/>
      <c r="E19" s="43"/>
      <c r="F19" s="17"/>
    </row>
    <row r="20" spans="2:6">
      <c r="B20" s="12" t="s">
        <v>31</v>
      </c>
      <c r="C20" s="21">
        <f>C21+C27+C31</f>
        <v>11462813</v>
      </c>
      <c r="D20" s="13"/>
      <c r="E20" s="21">
        <f>E21+E27+E31</f>
        <v>18275142</v>
      </c>
      <c r="F20" s="17"/>
    </row>
    <row r="21" spans="2:6">
      <c r="B21" s="40" t="s">
        <v>32</v>
      </c>
      <c r="C21" s="21">
        <f>SUM(C22:C25)</f>
        <v>831688</v>
      </c>
      <c r="D21" s="13"/>
      <c r="E21" s="21">
        <f>SUM(E22:E25)</f>
        <v>6345897</v>
      </c>
      <c r="F21" s="17"/>
    </row>
    <row r="22" spans="2:6">
      <c r="B22" s="23" t="s">
        <v>29</v>
      </c>
      <c r="C22" s="24">
        <v>0</v>
      </c>
      <c r="D22" s="13"/>
      <c r="E22" s="24">
        <v>5512687</v>
      </c>
    </row>
    <row r="23" spans="2:6">
      <c r="B23" s="23" t="s">
        <v>28</v>
      </c>
      <c r="C23" s="24">
        <v>0</v>
      </c>
      <c r="D23" s="13"/>
      <c r="E23" s="24">
        <v>208426</v>
      </c>
    </row>
    <row r="24" spans="2:6">
      <c r="B24" s="25" t="s">
        <v>33</v>
      </c>
      <c r="C24" s="24">
        <v>747167</v>
      </c>
      <c r="D24" s="13"/>
      <c r="E24" s="17">
        <v>624784</v>
      </c>
      <c r="F24" s="17"/>
    </row>
    <row r="25" spans="2:6">
      <c r="B25" s="25" t="s">
        <v>27</v>
      </c>
      <c r="C25" s="31">
        <v>84521</v>
      </c>
      <c r="E25" s="17">
        <v>0</v>
      </c>
      <c r="F25" s="17"/>
    </row>
    <row r="26" spans="2:6">
      <c r="B26" s="25"/>
      <c r="C26" s="31"/>
      <c r="F26" s="17"/>
    </row>
    <row r="27" spans="2:6">
      <c r="B27" s="44" t="s">
        <v>34</v>
      </c>
      <c r="C27" s="10">
        <f>C28+C29</f>
        <v>7789530</v>
      </c>
      <c r="D27" s="13"/>
      <c r="E27" s="10">
        <f>E28+E29</f>
        <v>8567602</v>
      </c>
      <c r="F27" s="17"/>
    </row>
    <row r="28" spans="2:6">
      <c r="B28" s="25" t="s">
        <v>34</v>
      </c>
      <c r="C28" s="29">
        <v>20004883</v>
      </c>
      <c r="D28" s="13"/>
      <c r="E28" s="29">
        <v>19278168</v>
      </c>
      <c r="F28" s="17"/>
    </row>
    <row r="29" spans="2:6">
      <c r="B29" s="25" t="s">
        <v>35</v>
      </c>
      <c r="C29" s="27">
        <v>-12215353</v>
      </c>
      <c r="D29" s="13"/>
      <c r="E29" s="27">
        <v>-10710566</v>
      </c>
      <c r="F29" s="29"/>
    </row>
    <row r="30" spans="2:6">
      <c r="B30" s="45"/>
      <c r="C30" s="27"/>
      <c r="D30" s="13"/>
      <c r="E30" s="27"/>
      <c r="F30" s="29"/>
    </row>
    <row r="31" spans="2:6">
      <c r="B31" s="44" t="s">
        <v>36</v>
      </c>
      <c r="C31" s="10">
        <f>C32+C33</f>
        <v>2841595</v>
      </c>
      <c r="D31" s="13"/>
      <c r="E31" s="10">
        <f>E32+E33</f>
        <v>3361643</v>
      </c>
      <c r="F31" s="29"/>
    </row>
    <row r="32" spans="2:6">
      <c r="B32" s="25" t="s">
        <v>36</v>
      </c>
      <c r="C32" s="29">
        <v>6506445</v>
      </c>
      <c r="D32" s="13"/>
      <c r="E32" s="29">
        <v>6518947</v>
      </c>
      <c r="F32" s="29"/>
    </row>
    <row r="33" spans="2:6">
      <c r="B33" s="25" t="s">
        <v>37</v>
      </c>
      <c r="C33" s="29">
        <v>-3664850</v>
      </c>
      <c r="D33" s="13"/>
      <c r="E33" s="29">
        <v>-3157304</v>
      </c>
      <c r="F33" s="29"/>
    </row>
    <row r="34" spans="2:6">
      <c r="C34" s="31"/>
      <c r="F34" s="29"/>
    </row>
    <row r="35" spans="2:6" ht="15.75" thickBot="1">
      <c r="B35" s="46" t="s">
        <v>38</v>
      </c>
      <c r="C35" s="33">
        <f>C9+C20</f>
        <v>27456988</v>
      </c>
      <c r="D35" s="47"/>
      <c r="E35" s="33">
        <f>E9+E20</f>
        <v>33015749</v>
      </c>
      <c r="F35" s="29"/>
    </row>
    <row r="36" spans="2:6">
      <c r="B36" s="48"/>
      <c r="C36" s="48"/>
      <c r="D36" s="48"/>
      <c r="E36" s="48"/>
      <c r="F36" s="48"/>
    </row>
    <row r="38" spans="2:6">
      <c r="B38" s="60" t="s">
        <v>59</v>
      </c>
    </row>
    <row r="39" spans="2:6">
      <c r="B39" t="s">
        <v>58</v>
      </c>
    </row>
    <row r="41" spans="2:6">
      <c r="B41" s="59" t="s">
        <v>56</v>
      </c>
    </row>
    <row r="42" spans="2:6">
      <c r="B42" t="s">
        <v>57</v>
      </c>
    </row>
  </sheetData>
  <pageMargins left="0.511811024" right="0.511811024" top="0.78740157499999996" bottom="0.78740157499999996" header="0.31496062000000002" footer="0.31496062000000002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39"/>
  <sheetViews>
    <sheetView showGridLines="0" zoomScaleNormal="100" workbookViewId="0">
      <selection activeCell="B46" sqref="B46"/>
    </sheetView>
  </sheetViews>
  <sheetFormatPr defaultRowHeight="15"/>
  <cols>
    <col min="2" max="2" width="50.7109375" customWidth="1"/>
    <col min="3" max="3" width="15.7109375" customWidth="1"/>
    <col min="4" max="4" width="6.7109375" customWidth="1"/>
    <col min="5" max="5" width="15.7109375" customWidth="1"/>
  </cols>
  <sheetData>
    <row r="3" spans="2:8" ht="18.75">
      <c r="B3" s="1" t="s">
        <v>0</v>
      </c>
    </row>
    <row r="5" spans="2:8" ht="18.75">
      <c r="B5" s="2" t="s">
        <v>19</v>
      </c>
      <c r="C5" s="3"/>
      <c r="D5" s="3"/>
      <c r="E5" s="3"/>
      <c r="F5" s="3"/>
    </row>
    <row r="6" spans="2:8">
      <c r="B6" s="4" t="s">
        <v>2</v>
      </c>
      <c r="C6" s="4"/>
      <c r="D6" s="4"/>
      <c r="E6" s="4"/>
      <c r="F6" s="4"/>
    </row>
    <row r="7" spans="2:8">
      <c r="B7" s="5"/>
      <c r="C7" s="6">
        <f>[1]Ativo!$D$6</f>
        <v>2016</v>
      </c>
      <c r="D7" s="7"/>
      <c r="E7" s="6">
        <f>[1]Ativo!$F$6</f>
        <v>2015</v>
      </c>
      <c r="F7" s="36"/>
    </row>
    <row r="8" spans="2:8">
      <c r="B8" s="37" t="s">
        <v>39</v>
      </c>
      <c r="C8" s="38"/>
      <c r="D8" s="38"/>
      <c r="E8" s="39"/>
      <c r="F8" s="36"/>
    </row>
    <row r="9" spans="2:8">
      <c r="B9" s="40" t="s">
        <v>21</v>
      </c>
      <c r="C9" s="10">
        <f>SUM(C10:C18)</f>
        <v>10566171</v>
      </c>
      <c r="D9" s="13"/>
      <c r="E9" s="10">
        <f>SUM(E10:E18)</f>
        <v>11902810</v>
      </c>
      <c r="F9" s="29"/>
    </row>
    <row r="10" spans="2:8">
      <c r="B10" s="16" t="s">
        <v>40</v>
      </c>
      <c r="C10" s="17">
        <v>1771100</v>
      </c>
      <c r="D10" s="41"/>
      <c r="E10" s="17">
        <v>1727323</v>
      </c>
      <c r="F10" s="17"/>
    </row>
    <row r="11" spans="2:8">
      <c r="B11" s="16" t="s">
        <v>41</v>
      </c>
      <c r="C11" s="17">
        <v>6779959</v>
      </c>
      <c r="D11" s="13"/>
      <c r="E11" s="17">
        <v>5972291</v>
      </c>
      <c r="F11" s="17"/>
    </row>
    <row r="12" spans="2:8">
      <c r="B12" s="16" t="s">
        <v>42</v>
      </c>
      <c r="C12" s="17">
        <v>373719</v>
      </c>
      <c r="D12" s="13"/>
      <c r="E12" s="17">
        <v>498162</v>
      </c>
      <c r="F12" s="17"/>
    </row>
    <row r="13" spans="2:8">
      <c r="B13" s="16" t="s">
        <v>43</v>
      </c>
      <c r="C13" s="17">
        <v>1354388</v>
      </c>
      <c r="D13" s="13"/>
      <c r="E13" s="17">
        <v>1908817</v>
      </c>
      <c r="F13" s="17"/>
      <c r="H13" s="49"/>
    </row>
    <row r="14" spans="2:8">
      <c r="B14" s="16" t="s">
        <v>44</v>
      </c>
      <c r="C14" s="17">
        <v>92621</v>
      </c>
      <c r="D14" s="13"/>
      <c r="E14" s="17">
        <v>877052</v>
      </c>
      <c r="F14" s="17"/>
    </row>
    <row r="15" spans="2:8">
      <c r="B15" s="16" t="s">
        <v>45</v>
      </c>
      <c r="C15" s="17">
        <v>24699</v>
      </c>
      <c r="D15" s="13"/>
      <c r="E15" s="17">
        <v>0</v>
      </c>
      <c r="F15" s="17"/>
    </row>
    <row r="16" spans="2:8">
      <c r="B16" s="16" t="s">
        <v>46</v>
      </c>
      <c r="C16" s="17">
        <v>4707</v>
      </c>
      <c r="D16" s="13"/>
      <c r="E16" s="17">
        <v>7111</v>
      </c>
      <c r="F16" s="17"/>
    </row>
    <row r="17" spans="2:8">
      <c r="B17" s="16" t="s">
        <v>25</v>
      </c>
      <c r="C17" s="17">
        <v>164978</v>
      </c>
      <c r="D17" s="13"/>
      <c r="E17" s="17">
        <v>97285</v>
      </c>
      <c r="F17" s="17"/>
    </row>
    <row r="18" spans="2:8">
      <c r="B18" s="16" t="s">
        <v>47</v>
      </c>
      <c r="C18" s="17">
        <v>0</v>
      </c>
      <c r="D18" s="13"/>
      <c r="E18" s="17">
        <v>814769</v>
      </c>
      <c r="F18" s="17"/>
    </row>
    <row r="19" spans="2:8">
      <c r="B19" s="16"/>
      <c r="C19" s="17"/>
      <c r="D19" s="13"/>
      <c r="E19" s="17"/>
      <c r="F19" s="17"/>
    </row>
    <row r="20" spans="2:8">
      <c r="B20" s="40" t="s">
        <v>31</v>
      </c>
      <c r="C20" s="21">
        <f>SUM(C21:C24)</f>
        <v>1600835</v>
      </c>
      <c r="D20" s="13"/>
      <c r="E20" s="21">
        <f>SUM(E21:E24)</f>
        <v>2166622</v>
      </c>
      <c r="F20" s="17"/>
    </row>
    <row r="21" spans="2:8">
      <c r="B21" s="23" t="s">
        <v>44</v>
      </c>
      <c r="C21" s="24">
        <v>21550</v>
      </c>
      <c r="D21" s="13"/>
      <c r="E21" s="24">
        <v>481242</v>
      </c>
    </row>
    <row r="22" spans="2:8">
      <c r="B22" s="23" t="s">
        <v>42</v>
      </c>
      <c r="C22" s="24">
        <v>1080673</v>
      </c>
      <c r="D22" s="13"/>
      <c r="E22" s="24">
        <v>358759</v>
      </c>
    </row>
    <row r="23" spans="2:8">
      <c r="B23" s="25" t="s">
        <v>48</v>
      </c>
      <c r="C23" s="17">
        <v>0</v>
      </c>
      <c r="D23" s="13"/>
      <c r="E23" s="17">
        <v>1326621</v>
      </c>
      <c r="F23" s="17"/>
    </row>
    <row r="24" spans="2:8">
      <c r="B24" s="25" t="s">
        <v>49</v>
      </c>
      <c r="C24" s="17">
        <v>498612</v>
      </c>
      <c r="D24" s="13"/>
      <c r="E24" s="17">
        <v>0</v>
      </c>
      <c r="F24" s="17"/>
    </row>
    <row r="25" spans="2:8">
      <c r="B25" s="26"/>
      <c r="F25" s="17"/>
    </row>
    <row r="26" spans="2:8">
      <c r="B26" s="44" t="s">
        <v>50</v>
      </c>
      <c r="C26" s="10">
        <f>SUM(C27:C30)</f>
        <v>15289982</v>
      </c>
      <c r="D26" s="13"/>
      <c r="E26" s="10">
        <f>SUM(E27:E30)</f>
        <v>18946317</v>
      </c>
      <c r="F26" s="17"/>
    </row>
    <row r="27" spans="2:8">
      <c r="B27" s="25" t="s">
        <v>51</v>
      </c>
      <c r="C27" s="27">
        <v>16286425</v>
      </c>
      <c r="D27" s="28"/>
      <c r="E27" s="27">
        <v>16243157</v>
      </c>
      <c r="F27" s="29"/>
      <c r="H27" s="50"/>
    </row>
    <row r="28" spans="2:8">
      <c r="B28" s="25" t="s">
        <v>52</v>
      </c>
      <c r="C28" s="27">
        <v>827726</v>
      </c>
      <c r="D28" s="28"/>
      <c r="E28" s="29">
        <v>827726</v>
      </c>
      <c r="F28" s="29"/>
    </row>
    <row r="29" spans="2:8">
      <c r="B29" s="51" t="s">
        <v>53</v>
      </c>
      <c r="C29" s="31">
        <v>-1824169</v>
      </c>
      <c r="D29" s="31"/>
      <c r="E29" s="52">
        <v>40864</v>
      </c>
      <c r="F29" s="29"/>
    </row>
    <row r="30" spans="2:8">
      <c r="B30" s="53" t="s">
        <v>54</v>
      </c>
      <c r="C30" s="54">
        <v>0</v>
      </c>
      <c r="D30" s="55"/>
      <c r="E30" s="56">
        <v>1834570</v>
      </c>
      <c r="F30" s="29"/>
    </row>
    <row r="31" spans="2:8">
      <c r="B31" s="48"/>
      <c r="C31" s="48"/>
      <c r="D31" s="48"/>
      <c r="E31" s="48"/>
      <c r="F31" s="48"/>
    </row>
    <row r="32" spans="2:8" ht="15.75" thickBot="1">
      <c r="B32" s="57" t="s">
        <v>55</v>
      </c>
      <c r="C32" s="58">
        <f>C9+C20+C26</f>
        <v>27456988</v>
      </c>
      <c r="D32" s="58"/>
      <c r="E32" s="58">
        <f>E9+E20+E26</f>
        <v>33015749</v>
      </c>
      <c r="F32" s="30"/>
    </row>
    <row r="35" spans="2:5">
      <c r="B35" s="60" t="s">
        <v>59</v>
      </c>
      <c r="C35" s="50"/>
      <c r="E35" s="50"/>
    </row>
    <row r="36" spans="2:5">
      <c r="B36" t="s">
        <v>58</v>
      </c>
    </row>
    <row r="38" spans="2:5">
      <c r="B38" s="59" t="s">
        <v>56</v>
      </c>
    </row>
    <row r="39" spans="2:5">
      <c r="B39" t="s">
        <v>57</v>
      </c>
    </row>
  </sheetData>
  <pageMargins left="0.511811024" right="0.511811024" top="0.78740157499999996" bottom="0.78740157499999996" header="0.31496062000000002" footer="0.31496062000000002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F39"/>
  <sheetViews>
    <sheetView showGridLines="0" zoomScaleNormal="100" workbookViewId="0">
      <selection activeCell="H24" sqref="H24"/>
    </sheetView>
  </sheetViews>
  <sheetFormatPr defaultRowHeight="15"/>
  <cols>
    <col min="2" max="2" width="50.7109375" customWidth="1"/>
    <col min="3" max="3" width="15.7109375" customWidth="1"/>
    <col min="4" max="4" width="6.7109375" customWidth="1"/>
    <col min="5" max="5" width="15.7109375" customWidth="1"/>
  </cols>
  <sheetData>
    <row r="3" spans="2:6" ht="18.75">
      <c r="B3" s="1" t="s">
        <v>0</v>
      </c>
    </row>
    <row r="5" spans="2:6" ht="18.75">
      <c r="B5" s="2" t="s">
        <v>1</v>
      </c>
      <c r="C5" s="3"/>
      <c r="D5" s="3"/>
      <c r="E5" s="3"/>
      <c r="F5" s="3"/>
    </row>
    <row r="6" spans="2:6">
      <c r="B6" s="4" t="s">
        <v>2</v>
      </c>
      <c r="C6" s="4"/>
      <c r="D6" s="4"/>
      <c r="E6" s="4"/>
      <c r="F6" s="4"/>
    </row>
    <row r="7" spans="2:6">
      <c r="B7" s="5"/>
      <c r="C7" s="6">
        <f>[1]Ativo!$D$6</f>
        <v>2016</v>
      </c>
      <c r="D7" s="7"/>
      <c r="E7" s="6">
        <f>[1]Ativo!$F$6</f>
        <v>2015</v>
      </c>
      <c r="F7" s="36"/>
    </row>
    <row r="8" spans="2:6">
      <c r="B8" s="5"/>
      <c r="C8" s="8"/>
      <c r="D8" s="9"/>
      <c r="E8" s="8"/>
      <c r="F8" s="36"/>
    </row>
    <row r="9" spans="2:6">
      <c r="B9" s="12" t="s">
        <v>3</v>
      </c>
      <c r="C9" s="11">
        <v>72185520</v>
      </c>
      <c r="D9" s="13"/>
      <c r="E9" s="11">
        <v>71665243</v>
      </c>
      <c r="F9" s="29"/>
    </row>
    <row r="10" spans="2:6">
      <c r="B10" s="14"/>
      <c r="C10" s="11"/>
      <c r="D10" s="13"/>
      <c r="E10" s="11"/>
      <c r="F10" s="17"/>
    </row>
    <row r="11" spans="2:6">
      <c r="B11" s="15" t="s">
        <v>4</v>
      </c>
      <c r="C11" s="11">
        <v>-62419543</v>
      </c>
      <c r="D11" s="13"/>
      <c r="E11" s="11">
        <v>-58595766</v>
      </c>
      <c r="F11" s="17"/>
    </row>
    <row r="12" spans="2:6">
      <c r="B12" s="16"/>
      <c r="C12" s="17"/>
      <c r="D12" s="13"/>
      <c r="E12" s="11"/>
      <c r="F12" s="17"/>
    </row>
    <row r="13" spans="2:6">
      <c r="B13" s="15" t="s">
        <v>5</v>
      </c>
      <c r="C13" s="11">
        <f>C9+C11</f>
        <v>9765977</v>
      </c>
      <c r="D13" s="13"/>
      <c r="E13" s="11">
        <f>E9+E11</f>
        <v>13069477</v>
      </c>
      <c r="F13" s="17"/>
    </row>
    <row r="14" spans="2:6">
      <c r="B14" s="16"/>
      <c r="C14" s="17"/>
      <c r="D14" s="13"/>
      <c r="E14" s="17"/>
      <c r="F14" s="17"/>
    </row>
    <row r="15" spans="2:6">
      <c r="B15" s="18" t="s">
        <v>6</v>
      </c>
      <c r="C15" s="11">
        <f>SUM(C16:C20)</f>
        <v>-17569181</v>
      </c>
      <c r="D15" s="13"/>
      <c r="E15" s="11">
        <f>SUM(E16:E20)</f>
        <v>-13196400</v>
      </c>
      <c r="F15" s="17"/>
    </row>
    <row r="16" spans="2:6">
      <c r="B16" s="19" t="s">
        <v>7</v>
      </c>
      <c r="C16" s="17">
        <v>-16297162</v>
      </c>
      <c r="D16" s="13"/>
      <c r="E16" s="17">
        <v>-15253298</v>
      </c>
      <c r="F16" s="17"/>
    </row>
    <row r="17" spans="2:6">
      <c r="B17" s="19" t="s">
        <v>8</v>
      </c>
      <c r="C17" s="17">
        <v>233313</v>
      </c>
      <c r="D17" s="13"/>
      <c r="E17" s="17">
        <v>862809</v>
      </c>
      <c r="F17" s="17"/>
    </row>
    <row r="18" spans="2:6">
      <c r="B18" s="19" t="s">
        <v>9</v>
      </c>
      <c r="C18" s="17">
        <v>-1853231</v>
      </c>
      <c r="D18" s="13"/>
      <c r="E18" s="17">
        <v>0</v>
      </c>
      <c r="F18" s="17"/>
    </row>
    <row r="19" spans="2:6">
      <c r="B19" s="19" t="s">
        <v>10</v>
      </c>
      <c r="C19" s="17">
        <v>444161</v>
      </c>
      <c r="D19" s="13"/>
      <c r="E19" s="17">
        <v>1975646</v>
      </c>
      <c r="F19" s="17"/>
    </row>
    <row r="20" spans="2:6">
      <c r="B20" s="19" t="s">
        <v>11</v>
      </c>
      <c r="C20" s="17">
        <v>-96262</v>
      </c>
      <c r="D20" s="13"/>
      <c r="E20" s="17">
        <v>-781557</v>
      </c>
      <c r="F20" s="17"/>
    </row>
    <row r="21" spans="2:6">
      <c r="B21" s="16"/>
      <c r="C21" s="17"/>
      <c r="D21" s="13"/>
      <c r="E21" s="17"/>
      <c r="F21" s="17"/>
    </row>
    <row r="22" spans="2:6">
      <c r="B22" s="20" t="s">
        <v>12</v>
      </c>
      <c r="C22" s="21">
        <f>C13+C15</f>
        <v>-7803204</v>
      </c>
      <c r="D22" s="13"/>
      <c r="E22" s="21">
        <f>E13+E15</f>
        <v>-126923</v>
      </c>
      <c r="F22" s="17"/>
    </row>
    <row r="23" spans="2:6">
      <c r="B23" s="20"/>
      <c r="C23" s="21"/>
      <c r="D23" s="13"/>
      <c r="E23" s="21"/>
      <c r="F23" s="17"/>
    </row>
    <row r="24" spans="2:6">
      <c r="B24" s="22" t="s">
        <v>13</v>
      </c>
      <c r="C24" s="21">
        <f>SUM(C25:C26)</f>
        <v>1097176</v>
      </c>
      <c r="D24" s="13"/>
      <c r="E24" s="21">
        <f>SUM(E25:E26)</f>
        <v>174999</v>
      </c>
    </row>
    <row r="25" spans="2:6">
      <c r="B25" s="23" t="s">
        <v>14</v>
      </c>
      <c r="C25" s="24">
        <v>1934075</v>
      </c>
      <c r="D25" s="13"/>
      <c r="E25" s="24">
        <f>1129689-1</f>
        <v>1129688</v>
      </c>
    </row>
    <row r="26" spans="2:6">
      <c r="B26" s="25" t="s">
        <v>15</v>
      </c>
      <c r="C26" s="17">
        <v>-836899</v>
      </c>
      <c r="D26" s="13"/>
      <c r="E26" s="24">
        <v>-954689</v>
      </c>
      <c r="F26" s="17"/>
    </row>
    <row r="27" spans="2:6">
      <c r="B27" s="26"/>
      <c r="F27" s="17"/>
    </row>
    <row r="28" spans="2:6">
      <c r="B28" s="15" t="s">
        <v>16</v>
      </c>
      <c r="C28" s="10">
        <f>C22+C24</f>
        <v>-6706028</v>
      </c>
      <c r="D28" s="13"/>
      <c r="E28" s="10">
        <f>E22+E24-1</f>
        <v>48075</v>
      </c>
      <c r="F28" s="17"/>
    </row>
    <row r="29" spans="2:6">
      <c r="B29" s="23"/>
      <c r="C29" s="31"/>
      <c r="D29" s="31"/>
      <c r="E29" s="31"/>
      <c r="F29" s="29"/>
    </row>
    <row r="30" spans="2:6" ht="15.75" thickBot="1">
      <c r="B30" s="32" t="s">
        <v>17</v>
      </c>
      <c r="C30" s="33">
        <f>C28</f>
        <v>-6706028</v>
      </c>
      <c r="D30" s="34"/>
      <c r="E30" s="33">
        <f>E28</f>
        <v>48075</v>
      </c>
      <c r="F30" s="29"/>
    </row>
    <row r="31" spans="2:6">
      <c r="C31" s="31"/>
      <c r="D31" s="31"/>
      <c r="E31" s="31"/>
    </row>
    <row r="32" spans="2:6">
      <c r="B32" s="12" t="s">
        <v>18</v>
      </c>
      <c r="C32" s="35">
        <v>-0.41175567996045787</v>
      </c>
      <c r="D32" s="31"/>
      <c r="E32" s="35">
        <v>2.9597078942227794E-3</v>
      </c>
    </row>
    <row r="35" spans="2:2">
      <c r="B35" s="60" t="s">
        <v>59</v>
      </c>
    </row>
    <row r="36" spans="2:2">
      <c r="B36" t="s">
        <v>58</v>
      </c>
    </row>
    <row r="38" spans="2:2">
      <c r="B38" s="59" t="s">
        <v>56</v>
      </c>
    </row>
    <row r="39" spans="2:2">
      <c r="B39" t="s">
        <v>57</v>
      </c>
    </row>
  </sheetData>
  <pageMargins left="0.511811024" right="0.511811024" top="0.78740157499999996" bottom="0.78740157499999996" header="0.31496062000000002" footer="0.31496062000000002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ATIVO</vt:lpstr>
      <vt:lpstr>PASSIVO</vt:lpstr>
      <vt:lpstr>D.R.E.</vt:lpstr>
      <vt:lpstr>ATIVO!Area_de_impressao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josue.medeiros</dc:creator>
  <cp:lastModifiedBy>Silvio Luiz de Melo</cp:lastModifiedBy>
  <cp:lastPrinted>2017-10-25T13:03:41Z</cp:lastPrinted>
  <dcterms:created xsi:type="dcterms:W3CDTF">2017-10-24T12:50:05Z</dcterms:created>
  <dcterms:modified xsi:type="dcterms:W3CDTF">2017-10-25T13:05:25Z</dcterms:modified>
</cp:coreProperties>
</file>